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5\2DO TRIMESTRE\OFICIO 706 TITULO V 2DO INFORME FINANC TRIM 25 EXCEL Y PDF\"/>
    </mc:Choice>
  </mc:AlternateContent>
  <xr:revisionPtr revIDLastSave="0" documentId="13_ncr:1_{DFF9D759-EC88-4A03-8B85-64CBB97AD9D7}" xr6:coauthVersionLast="36" xr6:coauthVersionMax="36" xr10:uidLastSave="{00000000-0000-0000-0000-000000000000}"/>
  <bookViews>
    <workbookView xWindow="0" yWindow="0" windowWidth="28800" windowHeight="1128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2" l="1"/>
  <c r="B61" i="2"/>
  <c r="B59" i="2"/>
  <c r="B54" i="2"/>
  <c r="C48" i="2"/>
  <c r="B48" i="2"/>
  <c r="C49" i="2"/>
  <c r="B49" i="2"/>
  <c r="C45" i="2"/>
  <c r="B45" i="2"/>
  <c r="C41" i="2"/>
  <c r="B41" i="2"/>
  <c r="C33" i="2"/>
  <c r="B33" i="2"/>
  <c r="C16" i="2"/>
  <c r="B16" i="2"/>
  <c r="C4" i="2"/>
  <c r="B4" i="2"/>
  <c r="C59" i="2" l="1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<sst xmlns="http://schemas.openxmlformats.org/spreadsheetml/2006/main" count="58" uniqueCount="50">
  <si>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</si>
  <si>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</si>
  <si>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</si>
  <si>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</si>
  <si>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</si>
  <si>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</si>
  <si>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</si>
  <si>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</si>
  <si>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</si>
  <si>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</si>
  <si>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</si>
  <si>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</si>
  <si>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</si>
  <si>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</si>
  <si>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</si>
  <si>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</si>
  <si>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</si>
  <si>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</si>
  <si>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</si>
  <si>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</si>
  <si>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</si>
  <si>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</si>
  <si>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</si>
  <si>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</si>
  <si>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</si>
  <si>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</si>
  <si>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</si>
  <si>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</si>
  <si>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</si>
  <si>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</si>
  <si>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</si>
  <si>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</si>
  <si>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</si>
  <si>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</si>
  <si>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</si>
  <si>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</si>
  <si>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</si>
  <si>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</si>
  <si>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</si>
  <si>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</si>
  <si>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</si>
  <si>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</si>
  <si>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</si>
  <si>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</si>
  <si>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</si>
  <si>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</si>
  <si>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</si>
  <si>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</si>
  <si>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</si>
  <si>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San Felipe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</si>
</sst>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8" fillId="0" borderId="0" xfId="8" applyFont="1" applyProtection="1">
      <protection locked="0"/>
    </xf>
    <xf numFmtId="0" fontId="7" fillId="2" borderId="1" xfId="8" applyFont="1" applyFill="1" applyBorder="1" applyAlignment="1">
      <alignment horizontal="center" vertical="center" wrapText="1"/>
    </xf>
    <xf numFmtId="0" fontId="7" fillId="0" borderId="4" xfId="8" applyFont="1" applyBorder="1" applyAlignment="1">
      <alignment horizontal="left" vertical="top" wrapText="1" indent="1"/>
    </xf>
    <xf numFmtId="0" fontId="8" fillId="0" borderId="4" xfId="8" applyFont="1" applyBorder="1" applyAlignment="1" applyProtection="1">
      <alignment horizontal="center" vertical="top" wrapText="1"/>
      <protection locked="0"/>
    </xf>
    <xf numFmtId="0" fontId="7" fillId="0" borderId="4" xfId="8" applyFont="1" applyBorder="1" applyAlignment="1">
      <alignment horizontal="left" vertical="top" wrapText="1" indent="2"/>
    </xf>
    <xf numFmtId="0" fontId="8" fillId="0" borderId="4" xfId="8" applyFont="1" applyBorder="1" applyAlignment="1">
      <alignment horizontal="left" vertical="top" wrapText="1" indent="3"/>
    </xf>
    <xf numFmtId="0" fontId="8" fillId="0" borderId="4" xfId="8" applyFont="1" applyBorder="1" applyAlignment="1">
      <alignment horizontal="left" vertical="top" wrapText="1"/>
    </xf>
    <xf numFmtId="0" fontId="7" fillId="0" borderId="4" xfId="8" applyFont="1" applyBorder="1" applyAlignment="1">
      <alignment vertical="top" wrapText="1"/>
    </xf>
    <xf numFmtId="0" fontId="8" fillId="0" borderId="4" xfId="8" applyFont="1" applyBorder="1" applyAlignment="1">
      <alignment vertical="top" wrapText="1"/>
    </xf>
    <xf numFmtId="0" fontId="8" fillId="0" borderId="4" xfId="8" applyFont="1" applyBorder="1" applyAlignment="1">
      <alignment horizontal="center" vertical="top" wrapText="1"/>
    </xf>
    <xf numFmtId="0" fontId="8" fillId="0" borderId="4" xfId="8" applyFont="1" applyBorder="1" applyAlignment="1">
      <alignment horizontal="center" vertical="top"/>
    </xf>
    <xf numFmtId="0" fontId="11" fillId="2" borderId="4" xfId="8" applyFont="1" applyFill="1" applyBorder="1" applyAlignment="1">
      <alignment horizontal="center" vertical="center" wrapText="1"/>
    </xf>
    <xf numFmtId="3" fontId="7" fillId="0" borderId="4" xfId="8" applyNumberFormat="1" applyFont="1" applyFill="1" applyBorder="1" applyAlignment="1" applyProtection="1">
      <alignment vertical="top" wrapText="1"/>
      <protection locked="0"/>
    </xf>
    <xf numFmtId="3" fontId="8" fillId="0" borderId="4" xfId="8" applyNumberFormat="1" applyFont="1" applyFill="1" applyBorder="1" applyAlignment="1" applyProtection="1">
      <alignment vertical="top" wrapText="1"/>
      <protection locked="0"/>
    </xf>
    <xf numFmtId="3" fontId="8" fillId="0" borderId="4" xfId="8" applyNumberFormat="1" applyFont="1" applyFill="1" applyBorder="1" applyAlignment="1" applyProtection="1">
      <alignment horizontal="center" vertical="top" wrapText="1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8" fillId="0" borderId="0" xfId="8" applyFont="1" applyAlignment="1" applyProtection="1">
      <alignment horizontal="center" vertical="top"/>
      <protection locked="0"/>
    </xf>
    <xf numFmtId="3" fontId="7" fillId="0" borderId="4" xfId="8" applyNumberFormat="1" applyFont="1" applyBorder="1" applyAlignment="1" applyProtection="1">
      <alignment vertical="top" wrapText="1"/>
      <protection locked="0"/>
    </xf>
    <xf numFmtId="3" fontId="8" fillId="0" borderId="4" xfId="8" applyNumberFormat="1" applyFont="1" applyBorder="1" applyAlignment="1" applyProtection="1">
      <alignment vertical="top" wrapText="1"/>
      <protection locked="0"/>
    </xf>
    <xf numFmtId="3" fontId="8" fillId="0" borderId="4" xfId="8" applyNumberFormat="1" applyFont="1" applyBorder="1" applyAlignment="1" applyProtection="1">
      <alignment horizontal="center" vertical="top" wrapText="1"/>
      <protection locked="0"/>
    </xf>
    <xf numFmtId="3" fontId="8" fillId="0" borderId="4" xfId="8" applyNumberFormat="1" applyFont="1" applyBorder="1" applyAlignment="1" applyProtection="1">
      <alignment vertical="top" wrapText="1"/>
      <protection locked="0"/>
    </xf>
    <xf numFmtId="3" fontId="7" fillId="0" borderId="4" xfId="8" applyNumberFormat="1" applyFont="1" applyBorder="1" applyAlignment="1" applyProtection="1">
      <alignment vertical="top" wrapText="1"/>
      <protection locked="0"/>
    </xf>
    <xf numFmtId="3" fontId="8" fillId="0" borderId="4" xfId="8" applyNumberFormat="1" applyFont="1" applyBorder="1" applyAlignment="1" applyProtection="1">
      <alignment vertical="top" wrapText="1"/>
      <protection locked="0"/>
    </xf>
    <xf numFmtId="3" fontId="7" fillId="0" borderId="4" xfId="8" applyNumberFormat="1" applyFont="1" applyBorder="1" applyAlignment="1" applyProtection="1">
      <alignment vertical="top" wrapText="1"/>
      <protection locked="0"/>
    </xf>
    <xf numFmtId="3" fontId="8" fillId="0" borderId="4" xfId="8" applyNumberFormat="1" applyFont="1" applyBorder="1" applyAlignment="1" applyProtection="1">
      <alignment vertical="top" wrapText="1"/>
      <protection locked="0"/>
    </xf>
    <xf numFmtId="3" fontId="7" fillId="0" borderId="4" xfId="8" applyNumberFormat="1" applyFont="1" applyBorder="1" applyAlignment="1" applyProtection="1">
      <alignment vertical="top" wrapText="1"/>
      <protection locked="0"/>
    </xf>
    <xf numFmtId="3" fontId="8" fillId="0" borderId="4" xfId="8" applyNumberFormat="1" applyFont="1" applyBorder="1" applyAlignment="1" applyProtection="1">
      <alignment vertical="top" wrapText="1"/>
      <protection locked="0"/>
    </xf>
    <xf numFmtId="3" fontId="7" fillId="0" borderId="4" xfId="8" applyNumberFormat="1" applyFont="1" applyBorder="1" applyAlignment="1" applyProtection="1">
      <alignment vertical="top" wrapText="1"/>
      <protection locked="0"/>
    </xf>
    <xf numFmtId="3" fontId="8" fillId="0" borderId="4" xfId="8" applyNumberFormat="1" applyFont="1" applyBorder="1" applyAlignment="1" applyProtection="1">
      <alignment vertical="top" wrapText="1"/>
      <protection locked="0"/>
    </xf>
    <xf numFmtId="3" fontId="7" fillId="0" borderId="4" xfId="8" applyNumberFormat="1" applyFont="1" applyBorder="1" applyAlignment="1" applyProtection="1">
      <alignment vertical="top" wrapText="1"/>
      <protection locked="0"/>
    </xf>
    <xf numFmtId="3" fontId="8" fillId="0" borderId="4" xfId="8" applyNumberFormat="1" applyFont="1" applyBorder="1" applyAlignment="1" applyProtection="1">
      <alignment vertical="top" wrapText="1"/>
      <protection locked="0"/>
    </xf>
    <xf numFmtId="3" fontId="7" fillId="0" borderId="4" xfId="8" applyNumberFormat="1" applyFont="1" applyBorder="1" applyAlignment="1" applyProtection="1">
      <alignment vertical="top" wrapText="1"/>
      <protection locked="0"/>
    </xf>
    <xf numFmtId="3" fontId="8" fillId="0" borderId="4" xfId="8" applyNumberFormat="1" applyFont="1" applyBorder="1" applyAlignment="1" applyProtection="1">
      <alignment horizontal="center" vertical="top" wrapText="1"/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7" fillId="0" borderId="0" xfId="8" applyFont="1" applyAlignment="1" applyProtection="1">
      <alignment horizontal="center" vertical="top"/>
      <protection locked="0"/>
    </xf>
    <xf numFmtId="0" fontId="8" fillId="0" borderId="0" xfId="8" applyFont="1" applyAlignment="1" applyProtection="1">
      <alignment horizontal="center" vertical="top"/>
      <protection locked="0"/>
    </xf>
  </cellXfs>
  <cellStyles count="61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3" xfId="26" xr:uid="{00000000-0005-0000-0000-000004000000}"/>
    <cellStyle name="Millares 2 2 4" xfId="35" xr:uid="{00000000-0005-0000-0000-000005000000}"/>
    <cellStyle name="Millares 2 2 5" xfId="44" xr:uid="{00000000-0005-0000-0000-000006000000}"/>
    <cellStyle name="Millares 2 2 6" xfId="53" xr:uid="{00000000-0005-0000-0000-000002000000}"/>
    <cellStyle name="Millares 2 3" xfId="4" xr:uid="{00000000-0005-0000-0000-000007000000}"/>
    <cellStyle name="Millares 2 3 2" xfId="18" xr:uid="{00000000-0005-0000-0000-000008000000}"/>
    <cellStyle name="Millares 2 3 3" xfId="27" xr:uid="{00000000-0005-0000-0000-000009000000}"/>
    <cellStyle name="Millares 2 3 4" xfId="36" xr:uid="{00000000-0005-0000-0000-00000A000000}"/>
    <cellStyle name="Millares 2 3 5" xfId="45" xr:uid="{00000000-0005-0000-0000-00000B000000}"/>
    <cellStyle name="Millares 2 3 6" xfId="54" xr:uid="{00000000-0005-0000-0000-000003000000}"/>
    <cellStyle name="Millares 2 4" xfId="16" xr:uid="{00000000-0005-0000-0000-00000C000000}"/>
    <cellStyle name="Millares 2 5" xfId="25" xr:uid="{00000000-0005-0000-0000-00000D000000}"/>
    <cellStyle name="Millares 2 6" xfId="34" xr:uid="{00000000-0005-0000-0000-00000E000000}"/>
    <cellStyle name="Millares 2 7" xfId="43" xr:uid="{00000000-0005-0000-0000-00000F000000}"/>
    <cellStyle name="Millares 2 8" xfId="52" xr:uid="{00000000-0005-0000-0000-000001000000}"/>
    <cellStyle name="Millares 3" xfId="5" xr:uid="{00000000-0005-0000-0000-000010000000}"/>
    <cellStyle name="Millares 3 2" xfId="19" xr:uid="{00000000-0005-0000-0000-000011000000}"/>
    <cellStyle name="Millares 3 3" xfId="28" xr:uid="{00000000-0005-0000-0000-000012000000}"/>
    <cellStyle name="Millares 3 4" xfId="37" xr:uid="{00000000-0005-0000-0000-000013000000}"/>
    <cellStyle name="Millares 3 5" xfId="46" xr:uid="{00000000-0005-0000-0000-000014000000}"/>
    <cellStyle name="Millares 3 6" xfId="55" xr:uid="{00000000-0005-0000-0000-000004000000}"/>
    <cellStyle name="Moneda 2" xfId="6" xr:uid="{00000000-0005-0000-0000-000015000000}"/>
    <cellStyle name="Moneda 2 2" xfId="20" xr:uid="{00000000-0005-0000-0000-000016000000}"/>
    <cellStyle name="Moneda 2 3" xfId="29" xr:uid="{00000000-0005-0000-0000-000017000000}"/>
    <cellStyle name="Moneda 2 4" xfId="38" xr:uid="{00000000-0005-0000-0000-000018000000}"/>
    <cellStyle name="Moneda 2 5" xfId="47" xr:uid="{00000000-0005-0000-0000-000019000000}"/>
    <cellStyle name="Moneda 2 6" xfId="56" xr:uid="{00000000-0005-0000-0000-000005000000}"/>
    <cellStyle name="Normal" xfId="0" builtinId="0"/>
    <cellStyle name="Normal 2" xfId="7" xr:uid="{00000000-0005-0000-0000-00001B000000}"/>
    <cellStyle name="Normal 2 2" xfId="8" xr:uid="{00000000-0005-0000-0000-00001C000000}"/>
    <cellStyle name="Normal 2 3" xfId="21" xr:uid="{00000000-0005-0000-0000-00001D000000}"/>
    <cellStyle name="Normal 2 4" xfId="30" xr:uid="{00000000-0005-0000-0000-00001E000000}"/>
    <cellStyle name="Normal 2 5" xfId="39" xr:uid="{00000000-0005-0000-0000-00001F000000}"/>
    <cellStyle name="Normal 2 6" xfId="48" xr:uid="{00000000-0005-0000-0000-000020000000}"/>
    <cellStyle name="Normal 2 7" xfId="57" xr:uid="{00000000-0005-0000-0000-000007000000}"/>
    <cellStyle name="Normal 3" xfId="9" xr:uid="{00000000-0005-0000-0000-000021000000}"/>
    <cellStyle name="Normal 3 2" xfId="22" xr:uid="{00000000-0005-0000-0000-000022000000}"/>
    <cellStyle name="Normal 3 3" xfId="31" xr:uid="{00000000-0005-0000-0000-000023000000}"/>
    <cellStyle name="Normal 3 4" xfId="40" xr:uid="{00000000-0005-0000-0000-000024000000}"/>
    <cellStyle name="Normal 3 5" xfId="49" xr:uid="{00000000-0005-0000-0000-000025000000}"/>
    <cellStyle name="Normal 3 6" xfId="58" xr:uid="{00000000-0005-0000-0000-000009000000}"/>
    <cellStyle name="Normal 4" xfId="10" xr:uid="{00000000-0005-0000-0000-000026000000}"/>
    <cellStyle name="Normal 4 2" xfId="11" xr:uid="{00000000-0005-0000-0000-000027000000}"/>
    <cellStyle name="Normal 5" xfId="12" xr:uid="{00000000-0005-0000-0000-000028000000}"/>
    <cellStyle name="Normal 5 2" xfId="13" xr:uid="{00000000-0005-0000-0000-000029000000}"/>
    <cellStyle name="Normal 6" xfId="14" xr:uid="{00000000-0005-0000-0000-00002A000000}"/>
    <cellStyle name="Normal 6 2" xfId="15" xr:uid="{00000000-0005-0000-0000-00002B000000}"/>
    <cellStyle name="Normal 6 2 2" xfId="24" xr:uid="{00000000-0005-0000-0000-00002C000000}"/>
    <cellStyle name="Normal 6 2 3" xfId="33" xr:uid="{00000000-0005-0000-0000-00002D000000}"/>
    <cellStyle name="Normal 6 2 4" xfId="42" xr:uid="{00000000-0005-0000-0000-00002E000000}"/>
    <cellStyle name="Normal 6 2 5" xfId="51" xr:uid="{00000000-0005-0000-0000-00002F000000}"/>
    <cellStyle name="Normal 6 2 6" xfId="60" xr:uid="{00000000-0005-0000-0000-00000F000000}"/>
    <cellStyle name="Normal 6 3" xfId="23" xr:uid="{00000000-0005-0000-0000-000030000000}"/>
    <cellStyle name="Normal 6 4" xfId="32" xr:uid="{00000000-0005-0000-0000-000031000000}"/>
    <cellStyle name="Normal 6 5" xfId="41" xr:uid="{00000000-0005-0000-0000-000032000000}"/>
    <cellStyle name="Normal 6 6" xfId="50" xr:uid="{00000000-0005-0000-0000-000033000000}"/>
    <cellStyle name="Normal 6 7" xfId="59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3"/>
  <sheetViews>
    <sheetView tabSelected="1" zoomScaleNormal="100" workbookViewId="0">
      <selection activeCell="B21" sqref="B2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34" t="s">
        <v>49</v>
      </c>
      <c r="B1" s="35"/>
      <c r="C1" s="36"/>
    </row>
    <row r="2" spans="1:3" ht="15" customHeight="1" x14ac:dyDescent="0.2">
      <c r="A2" s="2" t="s">
        <v>0</v>
      </c>
      <c r="B2" s="12">
        <v>2025</v>
      </c>
      <c r="C2" s="12">
        <f>B2-1</f>
        <v>2024</v>
      </c>
    </row>
    <row r="3" spans="1:3" ht="11.25" customHeight="1" x14ac:dyDescent="0.2">
      <c r="A3" s="3" t="s">
        <v>1</v>
      </c>
      <c r="B3" s="4"/>
      <c r="C3" s="4"/>
    </row>
    <row r="4" spans="1:3" ht="11.25" customHeight="1" x14ac:dyDescent="0.2">
      <c r="A4" s="5" t="s">
        <v>2</v>
      </c>
      <c r="B4" s="18">
        <f>SUM(B5:B14)</f>
        <v>285425922.66000003</v>
      </c>
      <c r="C4" s="22">
        <f>SUM(C5:C14)</f>
        <v>536897283.21000004</v>
      </c>
    </row>
    <row r="5" spans="1:3" ht="11.25" customHeight="1" x14ac:dyDescent="0.2">
      <c r="A5" s="6" t="s">
        <v>3</v>
      </c>
      <c r="B5" s="21">
        <v>26479714.52</v>
      </c>
      <c r="C5" s="23">
        <v>30263312.73</v>
      </c>
    </row>
    <row r="6" spans="1:3" ht="11.25" customHeight="1" x14ac:dyDescent="0.2">
      <c r="A6" s="6" t="s">
        <v>4</v>
      </c>
      <c r="B6" s="21">
        <v>0</v>
      </c>
      <c r="C6" s="23">
        <v>0</v>
      </c>
    </row>
    <row r="7" spans="1:3" ht="11.25" customHeight="1" x14ac:dyDescent="0.2">
      <c r="A7" s="6" t="s">
        <v>5</v>
      </c>
      <c r="B7" s="21">
        <v>0</v>
      </c>
      <c r="C7" s="23">
        <v>0</v>
      </c>
    </row>
    <row r="8" spans="1:3" ht="11.25" customHeight="1" x14ac:dyDescent="0.2">
      <c r="A8" s="6" t="s">
        <v>6</v>
      </c>
      <c r="B8" s="21">
        <v>8271871.6699999999</v>
      </c>
      <c r="C8" s="23">
        <v>10641652.470000001</v>
      </c>
    </row>
    <row r="9" spans="1:3" ht="11.25" customHeight="1" x14ac:dyDescent="0.2">
      <c r="A9" s="6" t="s">
        <v>7</v>
      </c>
      <c r="B9" s="21">
        <v>5413431.8899999997</v>
      </c>
      <c r="C9" s="23">
        <v>15757471.369999999</v>
      </c>
    </row>
    <row r="10" spans="1:3" ht="11.25" customHeight="1" x14ac:dyDescent="0.2">
      <c r="A10" s="6" t="s">
        <v>8</v>
      </c>
      <c r="B10" s="21">
        <v>2567568.15</v>
      </c>
      <c r="C10" s="23">
        <v>3910568.72</v>
      </c>
    </row>
    <row r="11" spans="1:3" ht="11.25" customHeight="1" x14ac:dyDescent="0.2">
      <c r="A11" s="6" t="s">
        <v>9</v>
      </c>
      <c r="B11" s="21">
        <v>0</v>
      </c>
      <c r="C11" s="23">
        <v>0</v>
      </c>
    </row>
    <row r="12" spans="1:3" ht="22.5" x14ac:dyDescent="0.2">
      <c r="A12" s="6" t="s">
        <v>10</v>
      </c>
      <c r="B12" s="21">
        <v>238121940.43000001</v>
      </c>
      <c r="C12" s="23">
        <v>425848176.42000002</v>
      </c>
    </row>
    <row r="13" spans="1:3" ht="11.25" customHeight="1" x14ac:dyDescent="0.2">
      <c r="A13" s="6" t="s">
        <v>11</v>
      </c>
      <c r="B13" s="21">
        <v>4571396</v>
      </c>
      <c r="C13" s="23">
        <v>50476101.5</v>
      </c>
    </row>
    <row r="14" spans="1:3" ht="11.25" customHeight="1" x14ac:dyDescent="0.2">
      <c r="A14" s="6" t="s">
        <v>12</v>
      </c>
      <c r="B14" s="21">
        <v>0</v>
      </c>
      <c r="C14" s="23">
        <v>0</v>
      </c>
    </row>
    <row r="15" spans="1:3" ht="11.25" customHeight="1" x14ac:dyDescent="0.2">
      <c r="A15" s="7"/>
      <c r="B15" s="20"/>
      <c r="C15" s="15"/>
    </row>
    <row r="16" spans="1:3" ht="11.25" customHeight="1" x14ac:dyDescent="0.2">
      <c r="A16" s="5" t="s">
        <v>13</v>
      </c>
      <c r="B16" s="18">
        <f>SUM(B17:B32)</f>
        <v>121553210.39000002</v>
      </c>
      <c r="C16" s="24">
        <f>SUM(C17:C32)</f>
        <v>312038477.48999995</v>
      </c>
    </row>
    <row r="17" spans="1:3" ht="11.25" customHeight="1" x14ac:dyDescent="0.2">
      <c r="A17" s="6" t="s">
        <v>14</v>
      </c>
      <c r="B17" s="25">
        <v>63489731.200000003</v>
      </c>
      <c r="C17" s="27">
        <v>130930659.19</v>
      </c>
    </row>
    <row r="18" spans="1:3" ht="11.25" customHeight="1" x14ac:dyDescent="0.2">
      <c r="A18" s="6" t="s">
        <v>15</v>
      </c>
      <c r="B18" s="25">
        <v>12661019.33</v>
      </c>
      <c r="C18" s="27">
        <v>40318887.43</v>
      </c>
    </row>
    <row r="19" spans="1:3" ht="11.25" customHeight="1" x14ac:dyDescent="0.2">
      <c r="A19" s="6" t="s">
        <v>16</v>
      </c>
      <c r="B19" s="25">
        <v>26888689.5</v>
      </c>
      <c r="C19" s="27">
        <v>67935395.25</v>
      </c>
    </row>
    <row r="20" spans="1:3" ht="11.25" customHeight="1" x14ac:dyDescent="0.2">
      <c r="A20" s="6" t="s">
        <v>17</v>
      </c>
      <c r="B20" s="25">
        <v>8297155.9299999997</v>
      </c>
      <c r="C20" s="27">
        <v>14782935.6</v>
      </c>
    </row>
    <row r="21" spans="1:3" ht="11.25" customHeight="1" x14ac:dyDescent="0.2">
      <c r="A21" s="6" t="s">
        <v>18</v>
      </c>
      <c r="B21" s="25">
        <v>0</v>
      </c>
      <c r="C21" s="27">
        <v>0</v>
      </c>
    </row>
    <row r="22" spans="1:3" ht="11.25" customHeight="1" x14ac:dyDescent="0.2">
      <c r="A22" s="6" t="s">
        <v>19</v>
      </c>
      <c r="B22" s="25">
        <v>356872.5</v>
      </c>
      <c r="C22" s="27">
        <v>13014518.9</v>
      </c>
    </row>
    <row r="23" spans="1:3" ht="11.25" customHeight="1" x14ac:dyDescent="0.2">
      <c r="A23" s="6" t="s">
        <v>20</v>
      </c>
      <c r="B23" s="25">
        <v>5066706.9800000004</v>
      </c>
      <c r="C23" s="27">
        <v>28787482.32</v>
      </c>
    </row>
    <row r="24" spans="1:3" ht="11.25" customHeight="1" x14ac:dyDescent="0.2">
      <c r="A24" s="6" t="s">
        <v>21</v>
      </c>
      <c r="B24" s="25">
        <v>4793034.95</v>
      </c>
      <c r="C24" s="27">
        <v>10297191.77</v>
      </c>
    </row>
    <row r="25" spans="1:3" ht="11.25" customHeight="1" x14ac:dyDescent="0.2">
      <c r="A25" s="6" t="s">
        <v>22</v>
      </c>
      <c r="B25" s="25">
        <v>0</v>
      </c>
      <c r="C25" s="27">
        <v>0</v>
      </c>
    </row>
    <row r="26" spans="1:3" ht="11.25" customHeight="1" x14ac:dyDescent="0.2">
      <c r="A26" s="6" t="s">
        <v>23</v>
      </c>
      <c r="B26" s="25">
        <v>0</v>
      </c>
      <c r="C26" s="27">
        <v>0</v>
      </c>
    </row>
    <row r="27" spans="1:3" ht="11.25" customHeight="1" x14ac:dyDescent="0.2">
      <c r="A27" s="6" t="s">
        <v>24</v>
      </c>
      <c r="B27" s="25">
        <v>0</v>
      </c>
      <c r="C27" s="27">
        <v>0</v>
      </c>
    </row>
    <row r="28" spans="1:3" ht="11.25" customHeight="1" x14ac:dyDescent="0.2">
      <c r="A28" s="6" t="s">
        <v>25</v>
      </c>
      <c r="B28" s="25">
        <v>0</v>
      </c>
      <c r="C28" s="27">
        <v>0</v>
      </c>
    </row>
    <row r="29" spans="1:3" ht="11.25" customHeight="1" x14ac:dyDescent="0.2">
      <c r="A29" s="6" t="s">
        <v>26</v>
      </c>
      <c r="B29" s="25">
        <v>0</v>
      </c>
      <c r="C29" s="27">
        <v>0</v>
      </c>
    </row>
    <row r="30" spans="1:3" ht="11.25" customHeight="1" x14ac:dyDescent="0.2">
      <c r="A30" s="6" t="s">
        <v>27</v>
      </c>
      <c r="B30" s="25">
        <v>0</v>
      </c>
      <c r="C30" s="27">
        <v>0</v>
      </c>
    </row>
    <row r="31" spans="1:3" ht="11.25" customHeight="1" x14ac:dyDescent="0.2">
      <c r="A31" s="6" t="s">
        <v>28</v>
      </c>
      <c r="B31" s="25">
        <v>0</v>
      </c>
      <c r="C31" s="27">
        <v>5971407.0300000003</v>
      </c>
    </row>
    <row r="32" spans="1:3" ht="11.25" customHeight="1" x14ac:dyDescent="0.2">
      <c r="A32" s="6" t="s">
        <v>29</v>
      </c>
      <c r="B32" s="25">
        <v>0</v>
      </c>
      <c r="C32" s="27">
        <v>0</v>
      </c>
    </row>
    <row r="33" spans="1:3" ht="11.25" customHeight="1" x14ac:dyDescent="0.2">
      <c r="A33" s="3" t="s">
        <v>30</v>
      </c>
      <c r="B33" s="18">
        <f>B4-B16</f>
        <v>163872712.27000001</v>
      </c>
      <c r="C33" s="26">
        <f>C4-C16</f>
        <v>224858805.72000009</v>
      </c>
    </row>
    <row r="34" spans="1:3" ht="11.25" customHeight="1" x14ac:dyDescent="0.2">
      <c r="A34" s="8"/>
      <c r="B34" s="20"/>
      <c r="C34" s="15"/>
    </row>
    <row r="35" spans="1:3" ht="11.25" customHeight="1" x14ac:dyDescent="0.2">
      <c r="A35" s="3" t="s">
        <v>31</v>
      </c>
      <c r="B35" s="20"/>
      <c r="C35" s="15"/>
    </row>
    <row r="36" spans="1:3" ht="11.25" customHeight="1" x14ac:dyDescent="0.2">
      <c r="A36" s="5" t="s">
        <v>2</v>
      </c>
      <c r="B36" s="18">
        <v>0</v>
      </c>
      <c r="C36" s="13">
        <v>2050000</v>
      </c>
    </row>
    <row r="37" spans="1:3" ht="11.25" customHeight="1" x14ac:dyDescent="0.2">
      <c r="A37" s="6" t="s">
        <v>32</v>
      </c>
      <c r="B37" s="19">
        <v>0</v>
      </c>
      <c r="C37" s="14">
        <v>2050000</v>
      </c>
    </row>
    <row r="38" spans="1:3" ht="11.25" customHeight="1" x14ac:dyDescent="0.2">
      <c r="A38" s="6" t="s">
        <v>33</v>
      </c>
      <c r="B38" s="19">
        <v>0</v>
      </c>
      <c r="C38" s="14">
        <v>0</v>
      </c>
    </row>
    <row r="39" spans="1:3" ht="11.25" customHeight="1" x14ac:dyDescent="0.2">
      <c r="A39" s="6" t="s">
        <v>34</v>
      </c>
      <c r="B39" s="19">
        <v>0</v>
      </c>
      <c r="C39" s="14">
        <v>0</v>
      </c>
    </row>
    <row r="40" spans="1:3" ht="11.25" customHeight="1" x14ac:dyDescent="0.2">
      <c r="A40" s="7"/>
      <c r="B40" s="20"/>
      <c r="C40" s="15"/>
    </row>
    <row r="41" spans="1:3" ht="11.25" customHeight="1" x14ac:dyDescent="0.2">
      <c r="A41" s="5" t="s">
        <v>13</v>
      </c>
      <c r="B41" s="18">
        <f>SUM(B42:B44)</f>
        <v>33726674.530000001</v>
      </c>
      <c r="C41" s="28">
        <f>SUM(C42:C44)</f>
        <v>262731049.09</v>
      </c>
    </row>
    <row r="42" spans="1:3" ht="11.25" customHeight="1" x14ac:dyDescent="0.2">
      <c r="A42" s="6" t="s">
        <v>32</v>
      </c>
      <c r="B42" s="29">
        <v>33178204.550000001</v>
      </c>
      <c r="C42" s="29">
        <v>243226389.28999999</v>
      </c>
    </row>
    <row r="43" spans="1:3" ht="11.25" customHeight="1" x14ac:dyDescent="0.2">
      <c r="A43" s="6" t="s">
        <v>33</v>
      </c>
      <c r="B43" s="29">
        <v>548469.98</v>
      </c>
      <c r="C43" s="29">
        <v>19504659.800000001</v>
      </c>
    </row>
    <row r="44" spans="1:3" ht="11.25" customHeight="1" x14ac:dyDescent="0.2">
      <c r="A44" s="6" t="s">
        <v>35</v>
      </c>
      <c r="B44" s="29">
        <v>0</v>
      </c>
      <c r="C44" s="29">
        <v>0</v>
      </c>
    </row>
    <row r="45" spans="1:3" ht="11.25" customHeight="1" x14ac:dyDescent="0.2">
      <c r="A45" s="3" t="s">
        <v>36</v>
      </c>
      <c r="B45" s="18">
        <f>B36-B41</f>
        <v>-33726674.530000001</v>
      </c>
      <c r="C45" s="28">
        <f>C36-C41</f>
        <v>-260681049.09</v>
      </c>
    </row>
    <row r="46" spans="1:3" ht="11.25" customHeight="1" x14ac:dyDescent="0.2">
      <c r="A46" s="8"/>
      <c r="B46" s="20"/>
      <c r="C46" s="15"/>
    </row>
    <row r="47" spans="1:3" ht="11.25" customHeight="1" x14ac:dyDescent="0.2">
      <c r="A47" s="3" t="s">
        <v>37</v>
      </c>
      <c r="B47" s="20"/>
      <c r="C47" s="15"/>
    </row>
    <row r="48" spans="1:3" ht="11.25" customHeight="1" x14ac:dyDescent="0.2">
      <c r="A48" s="5" t="s">
        <v>2</v>
      </c>
      <c r="B48" s="18">
        <f>SUM(B49+B52)</f>
        <v>0</v>
      </c>
      <c r="C48" s="28">
        <f>SUM(C49+C52)</f>
        <v>23965731.710000001</v>
      </c>
    </row>
    <row r="49" spans="1:3" ht="11.25" customHeight="1" x14ac:dyDescent="0.2">
      <c r="A49" s="6" t="s">
        <v>38</v>
      </c>
      <c r="B49" s="19">
        <f>B50+B51</f>
        <v>0</v>
      </c>
      <c r="C49" s="29">
        <f>C50+C51</f>
        <v>0</v>
      </c>
    </row>
    <row r="50" spans="1:3" ht="11.25" customHeight="1" x14ac:dyDescent="0.2">
      <c r="A50" s="6" t="s">
        <v>39</v>
      </c>
      <c r="B50" s="19">
        <v>0</v>
      </c>
      <c r="C50" s="14">
        <v>0</v>
      </c>
    </row>
    <row r="51" spans="1:3" ht="11.25" customHeight="1" x14ac:dyDescent="0.2">
      <c r="A51" s="6" t="s">
        <v>40</v>
      </c>
      <c r="B51" s="19">
        <v>0</v>
      </c>
      <c r="C51" s="14">
        <v>0</v>
      </c>
    </row>
    <row r="52" spans="1:3" ht="11.25" customHeight="1" x14ac:dyDescent="0.2">
      <c r="A52" s="6" t="s">
        <v>41</v>
      </c>
      <c r="B52" s="19">
        <v>0</v>
      </c>
      <c r="C52" s="14">
        <v>23965731.710000001</v>
      </c>
    </row>
    <row r="53" spans="1:3" ht="11.25" customHeight="1" x14ac:dyDescent="0.2">
      <c r="A53" s="7"/>
      <c r="B53" s="20"/>
      <c r="C53" s="15"/>
    </row>
    <row r="54" spans="1:3" ht="11.25" customHeight="1" x14ac:dyDescent="0.2">
      <c r="A54" s="5" t="s">
        <v>13</v>
      </c>
      <c r="B54" s="18">
        <f>SUM(B55:B58)</f>
        <v>5012170.62</v>
      </c>
      <c r="C54" s="13">
        <v>0</v>
      </c>
    </row>
    <row r="55" spans="1:3" ht="11.25" customHeight="1" x14ac:dyDescent="0.2">
      <c r="A55" s="6" t="s">
        <v>42</v>
      </c>
      <c r="B55" s="19">
        <v>0</v>
      </c>
      <c r="C55" s="14">
        <v>0</v>
      </c>
    </row>
    <row r="56" spans="1:3" ht="11.25" customHeight="1" x14ac:dyDescent="0.2">
      <c r="A56" s="6" t="s">
        <v>39</v>
      </c>
      <c r="B56" s="19">
        <v>0</v>
      </c>
      <c r="C56" s="14">
        <v>0</v>
      </c>
    </row>
    <row r="57" spans="1:3" ht="11.25" customHeight="1" x14ac:dyDescent="0.2">
      <c r="A57" s="6" t="s">
        <v>40</v>
      </c>
      <c r="B57" s="19">
        <v>0</v>
      </c>
      <c r="C57" s="14">
        <v>0</v>
      </c>
    </row>
    <row r="58" spans="1:3" ht="11.25" customHeight="1" x14ac:dyDescent="0.2">
      <c r="A58" s="6" t="s">
        <v>43</v>
      </c>
      <c r="B58" s="31">
        <v>5012170.62</v>
      </c>
      <c r="C58" s="14">
        <v>0</v>
      </c>
    </row>
    <row r="59" spans="1:3" ht="11.25" customHeight="1" x14ac:dyDescent="0.2">
      <c r="A59" s="3" t="s">
        <v>44</v>
      </c>
      <c r="B59" s="18">
        <f>B48-B54</f>
        <v>-5012170.62</v>
      </c>
      <c r="C59" s="13">
        <f>C48-C54</f>
        <v>23965731.710000001</v>
      </c>
    </row>
    <row r="60" spans="1:3" ht="11.25" customHeight="1" x14ac:dyDescent="0.2">
      <c r="A60" s="8"/>
      <c r="B60" s="20"/>
      <c r="C60" s="15"/>
    </row>
    <row r="61" spans="1:3" ht="11.25" customHeight="1" x14ac:dyDescent="0.2">
      <c r="A61" s="3" t="s">
        <v>45</v>
      </c>
      <c r="B61" s="18">
        <f>B59+B45+B33</f>
        <v>125133867.12</v>
      </c>
      <c r="C61" s="30">
        <f>C59+C45+C33</f>
        <v>-11856511.659999907</v>
      </c>
    </row>
    <row r="62" spans="1:3" ht="11.25" customHeight="1" x14ac:dyDescent="0.2">
      <c r="A62" s="8"/>
      <c r="B62" s="20"/>
      <c r="C62" s="15"/>
    </row>
    <row r="63" spans="1:3" ht="11.25" customHeight="1" x14ac:dyDescent="0.2">
      <c r="A63" s="3" t="s">
        <v>46</v>
      </c>
      <c r="B63" s="32">
        <v>74275427.840000004</v>
      </c>
      <c r="C63" s="32">
        <v>86131939.5</v>
      </c>
    </row>
    <row r="64" spans="1:3" ht="11.25" customHeight="1" x14ac:dyDescent="0.2">
      <c r="A64" s="8"/>
      <c r="B64" s="33"/>
      <c r="C64" s="33"/>
    </row>
    <row r="65" spans="1:5" ht="11.25" customHeight="1" x14ac:dyDescent="0.2">
      <c r="A65" s="3" t="s">
        <v>47</v>
      </c>
      <c r="B65" s="32">
        <v>199409294.96000001</v>
      </c>
      <c r="C65" s="32">
        <v>74275427.840000004</v>
      </c>
    </row>
    <row r="66" spans="1:5" ht="11.25" customHeight="1" x14ac:dyDescent="0.2">
      <c r="A66" s="9"/>
      <c r="B66" s="10"/>
      <c r="C66" s="11"/>
    </row>
    <row r="68" spans="1:5" ht="27.75" customHeight="1" x14ac:dyDescent="0.2">
      <c r="A68" s="37" t="s">
        <v>48</v>
      </c>
      <c r="B68" s="38"/>
      <c r="C68" s="38"/>
    </row>
    <row r="72" spans="1:5" x14ac:dyDescent="0.2">
      <c r="A72" s="16"/>
      <c r="B72" s="39"/>
      <c r="C72" s="39"/>
      <c r="D72" s="39"/>
      <c r="E72" s="39"/>
    </row>
    <row r="73" spans="1:5" x14ac:dyDescent="0.2">
      <c r="A73" s="17"/>
      <c r="B73" s="40"/>
      <c r="C73" s="40"/>
      <c r="D73" s="40"/>
      <c r="E73" s="40"/>
    </row>
  </sheetData>
  <sheetProtection formatCells="0" formatColumns="0" formatRows="0" autoFilter="0"/>
  <mergeCells count="6">
    <mergeCell ref="A1:C1"/>
    <mergeCell ref="A68:C68"/>
    <mergeCell ref="B72:C72"/>
    <mergeCell ref="D72:E72"/>
    <mergeCell ref="B73:C73"/>
    <mergeCell ref="D73:E73"/>
  </mergeCells>
  <pageMargins left="0.70866141732283472" right="0.70866141732283472" top="0.55118110236220474" bottom="0.74803149606299213" header="0.31496062992125984" footer="0.31496062992125984"/>
  <pageSetup scale="68" orientation="portrait" r:id="rId1"/>
  <ignoredErrors>
    <ignoredError sqref="B4:C4 B33:C33 C48:C49 B59:C59 C16 B45:C45 B48:B49 B61:C6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purl.org/dc/terms/"/>
    <ds:schemaRef ds:uri="6aa8a68a-ab09-4ac8-a697-fdce915bc567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2025-04-30T15:07:05Z</cp:lastPrinted>
  <dcterms:created xsi:type="dcterms:W3CDTF">2012-12-11T20:31:36Z</dcterms:created>
  <dcterms:modified xsi:type="dcterms:W3CDTF">2025-08-08T21:10:32Z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